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LEckert\Desktop\"/>
    </mc:Choice>
  </mc:AlternateContent>
  <bookViews>
    <workbookView xWindow="0" yWindow="0" windowWidth="24105" windowHeight="12585" activeTab="1"/>
  </bookViews>
  <sheets>
    <sheet name="Maps" sheetId="1" r:id="rId1"/>
    <sheet name="Populations" sheetId="2" r:id="rId2"/>
    <sheet name="Components" sheetId="3" r:id="rId3"/>
    <sheet name="Compactness" sheetId="4" r:id="rId4"/>
    <sheet name="Sheet" sheetId="8" r:id="rId5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8" i="2" l="1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6" i="2"/>
  <c r="J37" i="2"/>
  <c r="J38" i="2"/>
  <c r="J39" i="2"/>
  <c r="J40" i="2"/>
  <c r="J41" i="2"/>
  <c r="J42" i="2"/>
  <c r="J43" i="2"/>
  <c r="J35" i="2"/>
  <c r="D8" i="2" l="1"/>
  <c r="C3" i="2"/>
  <c r="D3" i="2" s="1"/>
  <c r="C4" i="2"/>
  <c r="D4" i="2"/>
  <c r="C5" i="2"/>
  <c r="D5" i="2" s="1"/>
  <c r="C6" i="2"/>
  <c r="D6" i="2"/>
  <c r="D2" i="2"/>
  <c r="C2" i="2"/>
  <c r="B8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B7" i="2"/>
</calcChain>
</file>

<file path=xl/sharedStrings.xml><?xml version="1.0" encoding="utf-8"?>
<sst xmlns="http://schemas.openxmlformats.org/spreadsheetml/2006/main" count="145" uniqueCount="53">
  <si>
    <t>District</t>
  </si>
  <si>
    <t>Total_Population</t>
  </si>
  <si>
    <t>Latino</t>
  </si>
  <si>
    <t>NL White Alone</t>
  </si>
  <si>
    <t>NL Black Alone</t>
  </si>
  <si>
    <t>NL AIAN Alone</t>
  </si>
  <si>
    <t>NL Asian Alone</t>
  </si>
  <si>
    <t>NL Hawaiian Alone</t>
  </si>
  <si>
    <t>NL Other Alone</t>
  </si>
  <si>
    <t>NL 2+ Races</t>
  </si>
  <si>
    <t>Total VAP</t>
  </si>
  <si>
    <t>Latino VAP</t>
  </si>
  <si>
    <t>NL White Alone VAP</t>
  </si>
  <si>
    <t>NL Black Alone VAP</t>
  </si>
  <si>
    <t>NL AIAN Alone VAP</t>
  </si>
  <si>
    <t>NL Asian Alone VAP</t>
  </si>
  <si>
    <t>NL Hawaiian Alone VAP</t>
  </si>
  <si>
    <t>NL Other Race Alone VAP</t>
  </si>
  <si>
    <t>NL 2+ Races VAP</t>
  </si>
  <si>
    <t>CVAP19 Total</t>
  </si>
  <si>
    <t>CVAP19 NL White</t>
  </si>
  <si>
    <t>CVAP19 NL Black</t>
  </si>
  <si>
    <t>CVAP Hispanic</t>
  </si>
  <si>
    <t>CVAP19 Not Hispanic</t>
  </si>
  <si>
    <t>CVAP19 NL AIAN</t>
  </si>
  <si>
    <t>CVAP19 NL ASIAN</t>
  </si>
  <si>
    <t>CVAP19 NL Hawaiian</t>
  </si>
  <si>
    <t>CVAP19 NL Other</t>
  </si>
  <si>
    <t>Division 1</t>
  </si>
  <si>
    <t>Division 2</t>
  </si>
  <si>
    <t>Division 3</t>
  </si>
  <si>
    <t>Division 4</t>
  </si>
  <si>
    <t>Division 5</t>
  </si>
  <si>
    <t>Districts</t>
  </si>
  <si>
    <t>NAME</t>
  </si>
  <si>
    <t>Population_of</t>
  </si>
  <si>
    <t>Type</t>
  </si>
  <si>
    <t>San Diego</t>
  </si>
  <si>
    <t>COUNTY</t>
  </si>
  <si>
    <t>MUNICIPALITY</t>
  </si>
  <si>
    <t>Perimeter</t>
  </si>
  <si>
    <t>Area_Sq_Mi</t>
  </si>
  <si>
    <t>Polsby_Popper</t>
  </si>
  <si>
    <t>Schwartzberg</t>
  </si>
  <si>
    <t>Convex_Hull</t>
  </si>
  <si>
    <t>Reock</t>
  </si>
  <si>
    <t>Total</t>
  </si>
  <si>
    <t>Raw Population</t>
  </si>
  <si>
    <t>% Population</t>
  </si>
  <si>
    <t>Ideal</t>
  </si>
  <si>
    <t>Deviation</t>
  </si>
  <si>
    <t>Division</t>
  </si>
  <si>
    <t>Total Population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</si>
</sst>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(* #,##0_);_(* \(#,##0\);_(* &quot;-&quot;??_);_(@_)"/>
    <numFmt numFmtId="165" formatCode="#,##0;[Red]\-#,###"/>
    <numFmt numFmtId="166" formatCode="0.00%;[Red]\-0.00%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0">
    <xf numFmtId="0" fontId="0" fillId="0" borderId="0" xfId="0"/>
    <xf numFmtId="0" fontId="1" fillId="0" borderId="0" xfId="0" applyFont="1"/>
    <xf numFmtId="164" fontId="1" fillId="0" borderId="0" xfId="1" applyNumberFormat="1" applyFont="1"/>
    <xf numFmtId="164" fontId="0" fillId="0" borderId="0" xfId="1" applyNumberFormat="1" applyFont="1"/>
    <xf numFmtId="164" fontId="1" fillId="0" borderId="0" xfId="1" applyNumberFormat="1" applyFont="1" applyAlignment="1">
      <alignment wrapText="1"/>
    </xf>
    <xf numFmtId="164" fontId="0" fillId="0" borderId="0" xfId="1" applyNumberFormat="1" applyFont="1" applyAlignment="1">
      <alignment wrapText="1"/>
    </xf>
    <xf numFmtId="10" fontId="0" fillId="0" borderId="0" xfId="2" applyNumberFormat="1" applyFont="1"/>
    <xf numFmtId="165" fontId="0" fillId="0" borderId="0" xfId="1" applyNumberFormat="1" applyFont="1"/>
    <xf numFmtId="166" fontId="0" fillId="0" borderId="0" xfId="2" applyNumberFormat="1" applyFont="1"/>
    <xf numFmtId="0" fontId="3" fillId="0" borderId="0" xfId="0" applyFont="1"/>
    <xf numFmtId="164" fontId="0" fillId="0" borderId="5" xfId="1" applyNumberFormat="1" applyFont="1" applyBorder="1"/>
    <xf numFmtId="164" fontId="0" fillId="0" borderId="0" xfId="1" applyNumberFormat="1" applyFont="1" applyBorder="1"/>
    <xf numFmtId="164" fontId="0" fillId="0" borderId="6" xfId="1" applyNumberFormat="1" applyFont="1" applyBorder="1"/>
    <xf numFmtId="164" fontId="0" fillId="0" borderId="7" xfId="1" applyNumberFormat="1" applyFont="1" applyBorder="1"/>
    <xf numFmtId="164" fontId="0" fillId="0" borderId="8" xfId="1" applyNumberFormat="1" applyFont="1" applyBorder="1"/>
    <xf numFmtId="164" fontId="0" fillId="0" borderId="9" xfId="1" applyNumberFormat="1" applyFont="1" applyBorder="1"/>
    <xf numFmtId="164" fontId="3" fillId="0" borderId="11" xfId="1" applyNumberFormat="1" applyFont="1" applyBorder="1" applyAlignment="1">
      <alignment horizontal="center"/>
    </xf>
    <xf numFmtId="164" fontId="3" fillId="0" borderId="12" xfId="1" applyNumberFormat="1" applyFont="1" applyBorder="1" applyAlignment="1">
      <alignment horizontal="center"/>
    </xf>
    <xf numFmtId="164" fontId="0" fillId="0" borderId="2" xfId="1" applyNumberFormat="1" applyFont="1" applyBorder="1"/>
    <xf numFmtId="164" fontId="0" fillId="0" borderId="3" xfId="1" applyNumberFormat="1" applyFont="1" applyBorder="1"/>
    <xf numFmtId="10" fontId="0" fillId="0" borderId="4" xfId="2" applyNumberFormat="1" applyFont="1" applyBorder="1"/>
    <xf numFmtId="164" fontId="0" fillId="0" borderId="4" xfId="1" applyNumberFormat="1" applyFont="1" applyBorder="1"/>
    <xf numFmtId="164" fontId="3" fillId="0" borderId="1" xfId="1" applyNumberFormat="1" applyFont="1" applyBorder="1"/>
    <xf numFmtId="164" fontId="0" fillId="0" borderId="13" xfId="1" applyNumberFormat="1" applyFont="1" applyBorder="1"/>
    <xf numFmtId="164" fontId="0" fillId="0" borderId="14" xfId="1" applyNumberFormat="1" applyFont="1" applyBorder="1"/>
    <xf numFmtId="164" fontId="0" fillId="0" borderId="15" xfId="1" applyNumberFormat="1" applyFont="1" applyBorder="1"/>
    <xf numFmtId="164" fontId="3" fillId="0" borderId="1" xfId="1" applyNumberFormat="1" applyFont="1" applyBorder="1" applyAlignment="1">
      <alignment horizontal="center"/>
    </xf>
    <xf numFmtId="165" fontId="0" fillId="0" borderId="14" xfId="1" applyNumberFormat="1" applyFont="1" applyBorder="1"/>
    <xf numFmtId="10" fontId="0" fillId="0" borderId="14" xfId="2" applyNumberFormat="1" applyFont="1" applyBorder="1"/>
    <xf numFmtId="164" fontId="3" fillId="0" borderId="10" xfId="1" applyNumberFormat="1" applyFont="1" applyBorder="1" applyAlignment="1">
      <alignment horizontal="center"/>
    </xf>
    <xf numFmtId="165" fontId="0" fillId="0" borderId="5" xfId="1" applyNumberFormat="1" applyFont="1" applyBorder="1"/>
    <xf numFmtId="10" fontId="0" fillId="0" borderId="5" xfId="2" applyNumberFormat="1" applyFont="1" applyBorder="1"/>
    <xf numFmtId="166" fontId="0" fillId="0" borderId="14" xfId="2" applyNumberFormat="1" applyFont="1" applyBorder="1"/>
    <xf numFmtId="164" fontId="3" fillId="0" borderId="13" xfId="1" applyNumberFormat="1" applyFont="1" applyBorder="1"/>
    <xf numFmtId="164" fontId="3" fillId="0" borderId="14" xfId="1" applyNumberFormat="1" applyFont="1" applyBorder="1"/>
    <xf numFmtId="164" fontId="3" fillId="0" borderId="15" xfId="1" applyNumberFormat="1" applyFont="1" applyBorder="1"/>
    <xf numFmtId="1" fontId="4" fillId="0" borderId="0" xfId="2" applyNumberFormat="1" applyFont="1"/>
    <xf numFmtId="10" fontId="4" fillId="0" borderId="0" xfId="2" applyNumberFormat="1" applyFont="1"/>
    <xf numFmtId="10" fontId="4" fillId="0" borderId="14" xfId="2" applyNumberFormat="1" applyFont="1" applyBorder="1"/>
    <xf numFmtId="1" fontId="4" fillId="0" borderId="14" xfId="2" applyNumberFormat="1" applyFont="1" applyBorder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264838</xdr:colOff>
      <xdr:row>44</xdr:row>
      <xdr:rowOff>181851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AE89E-C6FF-4020-918A-90550B602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95238" cy="82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24</xdr:col>
      <xdr:colOff>264838</xdr:colOff>
      <xdr:row>90</xdr:row>
      <xdr:rowOff>181851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5DDFFE-90DE-4D24-B420-30E15CE44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412480"/>
          <a:ext cx="14895238" cy="82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24</xdr:col>
      <xdr:colOff>264838</xdr:colOff>
      <xdr:row>136</xdr:row>
      <xdr:rowOff>181851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B09BD61-A552-433B-8225-642AC485F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824960"/>
          <a:ext cx="14895238" cy="8228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93" sqref="A93"/>
    </sheetView>
  </sheetViews>
  <sheetFormatPr defaultColWidth="8.85546875" defaultRowHeight="15" x14ac:dyDescent="0.25"/>
  <sheetData/>
  <pageMargins left="0.75" right="0.75" top="1" bottom="1" header="0.5" footer="0.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3"/>
  <sheetViews>
    <sheetView tabSelected="1" workbookViewId="0">
      <selection activeCell="F16" sqref="F16:G17"/>
    </sheetView>
  </sheetViews>
  <sheetFormatPr defaultColWidth="8.85546875" defaultRowHeight="15" x14ac:dyDescent="0.25"/>
  <cols>
    <col min="1" max="1" width="11" style="3" bestFit="1" customWidth="1"/>
    <col min="2" max="2" width="10.140625" style="3" bestFit="1" customWidth="1"/>
    <col min="3" max="3" width="10.140625" style="3" customWidth="1"/>
    <col min="4" max="4" width="26.28515625" style="3" customWidth="1"/>
    <col min="5" max="6" width="10.140625" style="3" bestFit="1" customWidth="1"/>
    <col min="7" max="7" width="9.42578125" style="3" bestFit="1" customWidth="1"/>
    <col min="8" max="11" width="9" style="3" bestFit="1" customWidth="1"/>
    <col min="12" max="12" width="9.140625" style="3" bestFit="1" customWidth="1"/>
    <col min="13" max="15" width="10.140625" style="3" bestFit="1" customWidth="1"/>
    <col min="16" max="21" width="9" style="3" bestFit="1" customWidth="1"/>
    <col min="22" max="23" width="10.140625" style="3" bestFit="1" customWidth="1"/>
    <col min="24" max="24" width="9" style="3" bestFit="1" customWidth="1"/>
    <col min="25" max="25" width="9.140625" style="3" bestFit="1" customWidth="1"/>
    <col min="26" max="26" width="10.140625" style="3" bestFit="1" customWidth="1"/>
    <col min="27" max="30" width="9" style="3" bestFit="1" customWidth="1"/>
    <col min="31" max="16384" width="8.85546875" style="3"/>
  </cols>
  <sheetData>
    <row r="1" spans="1:30" s="5" customFormat="1" ht="43.35" customHeight="1" x14ac:dyDescent="0.25">
      <c r="A1" s="4" t="s">
        <v>0</v>
      </c>
      <c r="B1" s="4" t="s">
        <v>1</v>
      </c>
      <c r="C1" s="4" t="s">
        <v>47</v>
      </c>
      <c r="D1" s="4" t="s">
        <v>48</v>
      </c>
      <c r="E1" s="4" t="s">
        <v>2</v>
      </c>
      <c r="F1" s="4" t="s">
        <v>3</v>
      </c>
      <c r="G1" s="4" t="s">
        <v>4</v>
      </c>
      <c r="H1" s="4" t="s">
        <v>5</v>
      </c>
      <c r="I1" s="4" t="s">
        <v>6</v>
      </c>
      <c r="J1" s="4" t="s">
        <v>7</v>
      </c>
      <c r="K1" s="4" t="s">
        <v>8</v>
      </c>
      <c r="L1" s="4" t="s">
        <v>9</v>
      </c>
      <c r="M1" s="4" t="s">
        <v>10</v>
      </c>
      <c r="N1" s="4" t="s">
        <v>11</v>
      </c>
      <c r="O1" s="4" t="s">
        <v>12</v>
      </c>
      <c r="P1" s="4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4" t="s">
        <v>21</v>
      </c>
      <c r="Y1" s="4" t="s">
        <v>22</v>
      </c>
      <c r="Z1" s="4" t="s">
        <v>23</v>
      </c>
      <c r="AA1" s="4" t="s">
        <v>24</v>
      </c>
      <c r="AB1" s="4" t="s">
        <v>25</v>
      </c>
      <c r="AC1" s="4" t="s">
        <v>26</v>
      </c>
      <c r="AD1" s="4" t="s">
        <v>27</v>
      </c>
    </row>
    <row r="2" spans="1:30" x14ac:dyDescent="0.25">
      <c r="A2" s="3" t="s">
        <v>28</v>
      </c>
      <c r="B2" s="3">
        <v>7195</v>
      </c>
      <c r="C2" s="7">
        <f>B2-$B$8</f>
        <v>247.39999999999964</v>
      </c>
      <c r="D2" s="8">
        <f>C2/$B$8</f>
        <v>3.5609419079970006E-2</v>
      </c>
      <c r="E2" s="3">
        <v>1867</v>
      </c>
      <c r="F2" s="3">
        <v>4684</v>
      </c>
      <c r="G2" s="3">
        <v>62</v>
      </c>
      <c r="H2" s="3">
        <v>22</v>
      </c>
      <c r="I2" s="3">
        <v>200</v>
      </c>
      <c r="J2" s="3">
        <v>26</v>
      </c>
      <c r="K2" s="3">
        <v>35</v>
      </c>
      <c r="L2" s="3">
        <v>299</v>
      </c>
      <c r="M2" s="3">
        <v>6071</v>
      </c>
      <c r="N2" s="3">
        <v>1383</v>
      </c>
      <c r="O2" s="3">
        <v>4156</v>
      </c>
      <c r="P2" s="3">
        <v>54</v>
      </c>
      <c r="Q2" s="3">
        <v>20</v>
      </c>
      <c r="R2" s="3">
        <v>182</v>
      </c>
      <c r="S2" s="3">
        <v>26</v>
      </c>
      <c r="T2" s="3">
        <v>31</v>
      </c>
      <c r="U2" s="3">
        <v>219</v>
      </c>
      <c r="V2" s="3">
        <v>4989</v>
      </c>
      <c r="W2" s="3">
        <v>3991</v>
      </c>
      <c r="X2" s="3">
        <v>32</v>
      </c>
      <c r="Y2" s="3">
        <v>759</v>
      </c>
      <c r="Z2" s="3">
        <v>4278</v>
      </c>
      <c r="AA2" s="3">
        <v>8</v>
      </c>
      <c r="AB2" s="3">
        <v>123</v>
      </c>
      <c r="AC2" s="3">
        <v>0</v>
      </c>
      <c r="AD2" s="3">
        <v>56</v>
      </c>
    </row>
    <row r="3" spans="1:30" x14ac:dyDescent="0.25">
      <c r="A3" s="3" t="s">
        <v>29</v>
      </c>
      <c r="B3" s="3">
        <v>6946</v>
      </c>
      <c r="C3" s="7">
        <f t="shared" ref="C3:C6" si="0">B3-$B$8</f>
        <v>-1.6000000000003638</v>
      </c>
      <c r="D3" s="8">
        <f t="shared" ref="D3:D6" si="1">C3/$B$8</f>
        <v>-2.302953537912896E-4</v>
      </c>
      <c r="E3" s="3">
        <v>4305</v>
      </c>
      <c r="F3" s="3">
        <v>2191</v>
      </c>
      <c r="G3" s="3">
        <v>88</v>
      </c>
      <c r="H3" s="3">
        <v>33</v>
      </c>
      <c r="I3" s="3">
        <v>115</v>
      </c>
      <c r="J3" s="3">
        <v>29</v>
      </c>
      <c r="K3" s="3">
        <v>21</v>
      </c>
      <c r="L3" s="3">
        <v>164</v>
      </c>
      <c r="M3" s="3">
        <v>5101</v>
      </c>
      <c r="N3" s="3">
        <v>2876</v>
      </c>
      <c r="O3" s="3">
        <v>1877</v>
      </c>
      <c r="P3" s="3">
        <v>69</v>
      </c>
      <c r="Q3" s="3">
        <v>30</v>
      </c>
      <c r="R3" s="3">
        <v>98</v>
      </c>
      <c r="S3" s="3">
        <v>29</v>
      </c>
      <c r="T3" s="3">
        <v>21</v>
      </c>
      <c r="U3" s="3">
        <v>101</v>
      </c>
      <c r="V3" s="3">
        <v>4325</v>
      </c>
      <c r="W3" s="3">
        <v>2022</v>
      </c>
      <c r="X3" s="3">
        <v>59</v>
      </c>
      <c r="Y3" s="3">
        <v>1949</v>
      </c>
      <c r="Z3" s="3">
        <v>2343</v>
      </c>
      <c r="AA3" s="3">
        <v>72</v>
      </c>
      <c r="AB3" s="3">
        <v>215</v>
      </c>
      <c r="AC3" s="3">
        <v>6</v>
      </c>
      <c r="AD3" s="3">
        <v>19</v>
      </c>
    </row>
    <row r="4" spans="1:30" x14ac:dyDescent="0.25">
      <c r="A4" s="3" t="s">
        <v>30</v>
      </c>
      <c r="B4" s="3">
        <v>6525</v>
      </c>
      <c r="C4" s="7">
        <f t="shared" si="0"/>
        <v>-422.60000000000036</v>
      </c>
      <c r="D4" s="8">
        <f t="shared" si="1"/>
        <v>-6.0826760320110591E-2</v>
      </c>
      <c r="E4" s="3">
        <v>5209</v>
      </c>
      <c r="F4" s="3">
        <v>874</v>
      </c>
      <c r="G4" s="3">
        <v>172</v>
      </c>
      <c r="H4" s="3">
        <v>19</v>
      </c>
      <c r="I4" s="3">
        <v>98</v>
      </c>
      <c r="J4" s="3">
        <v>18</v>
      </c>
      <c r="K4" s="3">
        <v>25</v>
      </c>
      <c r="L4" s="3">
        <v>110</v>
      </c>
      <c r="M4" s="3">
        <v>4454</v>
      </c>
      <c r="N4" s="3">
        <v>3386</v>
      </c>
      <c r="O4" s="3">
        <v>695</v>
      </c>
      <c r="P4" s="3">
        <v>142</v>
      </c>
      <c r="Q4" s="3">
        <v>18</v>
      </c>
      <c r="R4" s="3">
        <v>94</v>
      </c>
      <c r="S4" s="3">
        <v>17</v>
      </c>
      <c r="T4" s="3">
        <v>21</v>
      </c>
      <c r="U4" s="3">
        <v>81</v>
      </c>
      <c r="V4" s="3">
        <v>2695</v>
      </c>
      <c r="W4" s="3">
        <v>940</v>
      </c>
      <c r="X4" s="3">
        <v>215</v>
      </c>
      <c r="Y4" s="3">
        <v>1392</v>
      </c>
      <c r="Z4" s="3">
        <v>1293</v>
      </c>
      <c r="AA4" s="3">
        <v>0</v>
      </c>
      <c r="AB4" s="3">
        <v>23</v>
      </c>
      <c r="AC4" s="3">
        <v>22</v>
      </c>
      <c r="AD4" s="3">
        <v>51</v>
      </c>
    </row>
    <row r="5" spans="1:30" x14ac:dyDescent="0.25">
      <c r="A5" s="3" t="s">
        <v>31</v>
      </c>
      <c r="B5" s="3">
        <v>7055</v>
      </c>
      <c r="C5" s="7">
        <f t="shared" si="0"/>
        <v>107.39999999999964</v>
      </c>
      <c r="D5" s="8">
        <f t="shared" si="1"/>
        <v>1.5458575623236747E-2</v>
      </c>
      <c r="E5" s="3">
        <v>2801</v>
      </c>
      <c r="F5" s="3">
        <v>3574</v>
      </c>
      <c r="G5" s="3">
        <v>79</v>
      </c>
      <c r="H5" s="3">
        <v>15</v>
      </c>
      <c r="I5" s="3">
        <v>186</v>
      </c>
      <c r="J5" s="3">
        <v>11</v>
      </c>
      <c r="K5" s="3">
        <v>35</v>
      </c>
      <c r="L5" s="3">
        <v>354</v>
      </c>
      <c r="M5" s="3">
        <v>5546</v>
      </c>
      <c r="N5" s="3">
        <v>1976</v>
      </c>
      <c r="O5" s="3">
        <v>3047</v>
      </c>
      <c r="P5" s="3">
        <v>64</v>
      </c>
      <c r="Q5" s="3">
        <v>15</v>
      </c>
      <c r="R5" s="3">
        <v>171</v>
      </c>
      <c r="S5" s="3">
        <v>11</v>
      </c>
      <c r="T5" s="3">
        <v>26</v>
      </c>
      <c r="U5" s="3">
        <v>236</v>
      </c>
      <c r="V5" s="3">
        <v>5259</v>
      </c>
      <c r="W5" s="3">
        <v>3296</v>
      </c>
      <c r="X5" s="3">
        <v>51</v>
      </c>
      <c r="Y5" s="3">
        <v>1700</v>
      </c>
      <c r="Z5" s="3">
        <v>3570</v>
      </c>
      <c r="AA5" s="3">
        <v>9</v>
      </c>
      <c r="AB5" s="3">
        <v>148</v>
      </c>
      <c r="AC5" s="3">
        <v>51</v>
      </c>
      <c r="AD5" s="3">
        <v>2</v>
      </c>
    </row>
    <row r="6" spans="1:30" x14ac:dyDescent="0.25">
      <c r="A6" s="3" t="s">
        <v>32</v>
      </c>
      <c r="B6" s="3">
        <v>7017</v>
      </c>
      <c r="C6" s="7">
        <f t="shared" si="0"/>
        <v>69.399999999999636</v>
      </c>
      <c r="D6" s="8">
        <f t="shared" si="1"/>
        <v>9.989060970694864E-3</v>
      </c>
      <c r="E6" s="3">
        <v>2484</v>
      </c>
      <c r="F6" s="3">
        <v>3864</v>
      </c>
      <c r="G6" s="3">
        <v>79</v>
      </c>
      <c r="H6" s="3">
        <v>21</v>
      </c>
      <c r="I6" s="3">
        <v>181</v>
      </c>
      <c r="J6" s="3">
        <v>24</v>
      </c>
      <c r="K6" s="3">
        <v>46</v>
      </c>
      <c r="L6" s="3">
        <v>319</v>
      </c>
      <c r="M6" s="3">
        <v>5579</v>
      </c>
      <c r="N6" s="3">
        <v>1731</v>
      </c>
      <c r="O6" s="3">
        <v>3316</v>
      </c>
      <c r="P6" s="3">
        <v>66</v>
      </c>
      <c r="Q6" s="3">
        <v>21</v>
      </c>
      <c r="R6" s="3">
        <v>168</v>
      </c>
      <c r="S6" s="3">
        <v>18</v>
      </c>
      <c r="T6" s="3">
        <v>33</v>
      </c>
      <c r="U6" s="3">
        <v>226</v>
      </c>
      <c r="V6" s="3">
        <v>5063</v>
      </c>
      <c r="W6" s="3">
        <v>3391</v>
      </c>
      <c r="X6" s="3">
        <v>157</v>
      </c>
      <c r="Y6" s="3">
        <v>1324</v>
      </c>
      <c r="Z6" s="3">
        <v>3742</v>
      </c>
      <c r="AA6" s="3">
        <v>24</v>
      </c>
      <c r="AB6" s="3">
        <v>75</v>
      </c>
      <c r="AC6" s="3">
        <v>0</v>
      </c>
      <c r="AD6" s="3">
        <v>0</v>
      </c>
    </row>
    <row r="7" spans="1:30" x14ac:dyDescent="0.25">
      <c r="A7" s="3" t="s">
        <v>46</v>
      </c>
      <c r="B7" s="3">
        <f>SUM(B2:B6)</f>
        <v>34738</v>
      </c>
      <c r="D7" s="6"/>
      <c r="E7" s="3">
        <f t="shared" ref="E7:AD7" si="2">SUM(E2:E6)</f>
        <v>16666</v>
      </c>
      <c r="F7" s="3">
        <f t="shared" si="2"/>
        <v>15187</v>
      </c>
      <c r="G7" s="3">
        <f t="shared" si="2"/>
        <v>480</v>
      </c>
      <c r="H7" s="3">
        <f t="shared" si="2"/>
        <v>110</v>
      </c>
      <c r="I7" s="3">
        <f t="shared" si="2"/>
        <v>780</v>
      </c>
      <c r="J7" s="3">
        <f t="shared" si="2"/>
        <v>108</v>
      </c>
      <c r="K7" s="3">
        <f t="shared" si="2"/>
        <v>162</v>
      </c>
      <c r="L7" s="3">
        <f t="shared" si="2"/>
        <v>1246</v>
      </c>
      <c r="M7" s="3">
        <f t="shared" si="2"/>
        <v>26751</v>
      </c>
      <c r="N7" s="3">
        <f t="shared" si="2"/>
        <v>11352</v>
      </c>
      <c r="O7" s="3">
        <f t="shared" si="2"/>
        <v>13091</v>
      </c>
      <c r="P7" s="3">
        <f t="shared" si="2"/>
        <v>395</v>
      </c>
      <c r="Q7" s="3">
        <f t="shared" si="2"/>
        <v>104</v>
      </c>
      <c r="R7" s="3">
        <f t="shared" si="2"/>
        <v>713</v>
      </c>
      <c r="S7" s="3">
        <f t="shared" si="2"/>
        <v>101</v>
      </c>
      <c r="T7" s="3">
        <f t="shared" si="2"/>
        <v>132</v>
      </c>
      <c r="U7" s="3">
        <f t="shared" si="2"/>
        <v>863</v>
      </c>
      <c r="V7" s="3">
        <f t="shared" si="2"/>
        <v>22331</v>
      </c>
      <c r="W7" s="3">
        <f t="shared" si="2"/>
        <v>13640</v>
      </c>
      <c r="X7" s="3">
        <f t="shared" si="2"/>
        <v>514</v>
      </c>
      <c r="Y7" s="3">
        <f t="shared" si="2"/>
        <v>7124</v>
      </c>
      <c r="Z7" s="3">
        <f t="shared" si="2"/>
        <v>15226</v>
      </c>
      <c r="AA7" s="3">
        <f t="shared" si="2"/>
        <v>113</v>
      </c>
      <c r="AB7" s="3">
        <f t="shared" si="2"/>
        <v>584</v>
      </c>
      <c r="AC7" s="3">
        <f t="shared" si="2"/>
        <v>79</v>
      </c>
      <c r="AD7" s="3">
        <f t="shared" si="2"/>
        <v>128</v>
      </c>
    </row>
    <row r="8" spans="1:30" x14ac:dyDescent="0.25">
      <c r="A8" s="3" t="s">
        <v>49</v>
      </c>
      <c r="B8" s="3">
        <f>B7/5</f>
        <v>6947.6</v>
      </c>
      <c r="C8" s="3" t="s">
        <v>50</v>
      </c>
      <c r="D8" s="6">
        <f>MAX(D2:D6)-MIN(D2:D6)</f>
        <v>9.6436179400080591E-2</v>
      </c>
    </row>
    <row r="14" spans="1:30" x14ac:dyDescent="0.25">
      <c r="D14" s="3" t="s">
        <v>51</v>
      </c>
      <c r="E14" s="3">
        <v>1</v>
      </c>
      <c r="F14" s="3">
        <v>2</v>
      </c>
      <c r="G14" s="3">
        <v>3</v>
      </c>
      <c r="H14" s="3">
        <v>4</v>
      </c>
      <c r="I14" s="3">
        <v>5</v>
      </c>
      <c r="J14" s="3" t="s">
        <v>46</v>
      </c>
      <c r="K14" s="3" t="s">
        <v>49</v>
      </c>
      <c r="L14" s="3" t="s">
        <v>50</v>
      </c>
    </row>
    <row r="15" spans="1:30" x14ac:dyDescent="0.25">
      <c r="D15" s="3" t="s">
        <v>52</v>
      </c>
      <c r="E15" s="3">
        <v>7195</v>
      </c>
      <c r="F15" s="3">
        <v>6946</v>
      </c>
      <c r="G15" s="3">
        <v>6525</v>
      </c>
      <c r="H15" s="3">
        <v>7055</v>
      </c>
      <c r="I15" s="3">
        <v>7017</v>
      </c>
      <c r="J15" s="3">
        <v>34738</v>
      </c>
      <c r="K15" s="3">
        <v>6948</v>
      </c>
      <c r="L15" s="6">
        <v>9.64E-2</v>
      </c>
    </row>
    <row r="16" spans="1:30" x14ac:dyDescent="0.25">
      <c r="D16" s="3" t="s">
        <v>47</v>
      </c>
      <c r="E16" s="7">
        <v>247.39999999999964</v>
      </c>
      <c r="F16" s="7">
        <v>-1.6000000000003638</v>
      </c>
      <c r="G16" s="36">
        <v>-422.60000000000036</v>
      </c>
      <c r="H16" s="3">
        <v>107</v>
      </c>
      <c r="I16" s="3">
        <v>69</v>
      </c>
    </row>
    <row r="17" spans="4:10" x14ac:dyDescent="0.25">
      <c r="D17" s="3" t="s">
        <v>48</v>
      </c>
      <c r="E17" s="6">
        <v>3.5609419079970006E-2</v>
      </c>
      <c r="F17" s="37">
        <v>-2.302953537912896E-4</v>
      </c>
      <c r="G17" s="8">
        <v>-6.0826760320110591E-2</v>
      </c>
      <c r="H17" s="8">
        <v>1.5458575623236747E-2</v>
      </c>
      <c r="I17" s="6">
        <v>9.989060970694864E-3</v>
      </c>
    </row>
    <row r="18" spans="4:10" x14ac:dyDescent="0.25">
      <c r="D18" s="3" t="s">
        <v>2</v>
      </c>
      <c r="E18" s="3">
        <v>1867</v>
      </c>
      <c r="F18" s="3">
        <v>4305</v>
      </c>
      <c r="G18" s="3">
        <v>5209</v>
      </c>
      <c r="H18" s="3">
        <v>2801</v>
      </c>
      <c r="I18" s="3">
        <v>2484</v>
      </c>
      <c r="J18" s="3">
        <f t="shared" ref="J18:J34" si="3">SUM(E18:I18)</f>
        <v>16666</v>
      </c>
    </row>
    <row r="19" spans="4:10" x14ac:dyDescent="0.25">
      <c r="D19" s="3" t="s">
        <v>3</v>
      </c>
      <c r="E19" s="3">
        <v>4684</v>
      </c>
      <c r="F19" s="3">
        <v>2191</v>
      </c>
      <c r="G19" s="3">
        <v>874</v>
      </c>
      <c r="H19" s="3">
        <v>3574</v>
      </c>
      <c r="I19" s="3">
        <v>3864</v>
      </c>
      <c r="J19" s="3">
        <f t="shared" si="3"/>
        <v>15187</v>
      </c>
    </row>
    <row r="20" spans="4:10" x14ac:dyDescent="0.25">
      <c r="D20" s="3" t="s">
        <v>4</v>
      </c>
      <c r="E20" s="3">
        <v>62</v>
      </c>
      <c r="F20" s="3">
        <v>88</v>
      </c>
      <c r="G20" s="3">
        <v>172</v>
      </c>
      <c r="H20" s="3">
        <v>79</v>
      </c>
      <c r="I20" s="3">
        <v>79</v>
      </c>
      <c r="J20" s="3">
        <f t="shared" si="3"/>
        <v>480</v>
      </c>
    </row>
    <row r="21" spans="4:10" x14ac:dyDescent="0.25">
      <c r="D21" s="3" t="s">
        <v>5</v>
      </c>
      <c r="E21" s="3">
        <v>22</v>
      </c>
      <c r="F21" s="3">
        <v>33</v>
      </c>
      <c r="G21" s="3">
        <v>19</v>
      </c>
      <c r="H21" s="3">
        <v>15</v>
      </c>
      <c r="I21" s="3">
        <v>21</v>
      </c>
      <c r="J21" s="3">
        <f t="shared" si="3"/>
        <v>110</v>
      </c>
    </row>
    <row r="22" spans="4:10" x14ac:dyDescent="0.25">
      <c r="D22" s="3" t="s">
        <v>6</v>
      </c>
      <c r="E22" s="3">
        <v>200</v>
      </c>
      <c r="F22" s="3">
        <v>115</v>
      </c>
      <c r="G22" s="3">
        <v>98</v>
      </c>
      <c r="H22" s="3">
        <v>186</v>
      </c>
      <c r="I22" s="3">
        <v>181</v>
      </c>
      <c r="J22" s="3">
        <f t="shared" si="3"/>
        <v>780</v>
      </c>
    </row>
    <row r="23" spans="4:10" x14ac:dyDescent="0.25">
      <c r="D23" s="3" t="s">
        <v>7</v>
      </c>
      <c r="E23" s="3">
        <v>26</v>
      </c>
      <c r="F23" s="3">
        <v>29</v>
      </c>
      <c r="G23" s="3">
        <v>18</v>
      </c>
      <c r="H23" s="3">
        <v>11</v>
      </c>
      <c r="I23" s="3">
        <v>24</v>
      </c>
      <c r="J23" s="3">
        <f t="shared" si="3"/>
        <v>108</v>
      </c>
    </row>
    <row r="24" spans="4:10" x14ac:dyDescent="0.25">
      <c r="D24" s="3" t="s">
        <v>8</v>
      </c>
      <c r="E24" s="3">
        <v>35</v>
      </c>
      <c r="F24" s="3">
        <v>21</v>
      </c>
      <c r="G24" s="3">
        <v>25</v>
      </c>
      <c r="H24" s="3">
        <v>35</v>
      </c>
      <c r="I24" s="3">
        <v>46</v>
      </c>
      <c r="J24" s="3">
        <f t="shared" si="3"/>
        <v>162</v>
      </c>
    </row>
    <row r="25" spans="4:10" x14ac:dyDescent="0.25">
      <c r="D25" s="3" t="s">
        <v>9</v>
      </c>
      <c r="E25" s="3">
        <v>299</v>
      </c>
      <c r="F25" s="3">
        <v>164</v>
      </c>
      <c r="G25" s="3">
        <v>110</v>
      </c>
      <c r="H25" s="3">
        <v>354</v>
      </c>
      <c r="I25" s="3">
        <v>319</v>
      </c>
      <c r="J25" s="3">
        <f t="shared" si="3"/>
        <v>1246</v>
      </c>
    </row>
    <row r="26" spans="4:10" x14ac:dyDescent="0.25">
      <c r="D26" s="3" t="s">
        <v>10</v>
      </c>
      <c r="E26" s="3">
        <v>6071</v>
      </c>
      <c r="F26" s="3">
        <v>5101</v>
      </c>
      <c r="G26" s="3">
        <v>4454</v>
      </c>
      <c r="H26" s="3">
        <v>5546</v>
      </c>
      <c r="I26" s="3">
        <v>5579</v>
      </c>
      <c r="J26" s="3">
        <f t="shared" si="3"/>
        <v>26751</v>
      </c>
    </row>
    <row r="27" spans="4:10" x14ac:dyDescent="0.25">
      <c r="D27" s="3" t="s">
        <v>11</v>
      </c>
      <c r="E27" s="3">
        <v>1383</v>
      </c>
      <c r="F27" s="3">
        <v>2876</v>
      </c>
      <c r="G27" s="3">
        <v>3386</v>
      </c>
      <c r="H27" s="3">
        <v>1976</v>
      </c>
      <c r="I27" s="3">
        <v>1731</v>
      </c>
      <c r="J27" s="3">
        <f t="shared" si="3"/>
        <v>11352</v>
      </c>
    </row>
    <row r="28" spans="4:10" x14ac:dyDescent="0.25">
      <c r="D28" s="3" t="s">
        <v>12</v>
      </c>
      <c r="E28" s="3">
        <v>4156</v>
      </c>
      <c r="F28" s="3">
        <v>1877</v>
      </c>
      <c r="G28" s="3">
        <v>695</v>
      </c>
      <c r="H28" s="3">
        <v>3047</v>
      </c>
      <c r="I28" s="3">
        <v>3316</v>
      </c>
      <c r="J28" s="3">
        <f t="shared" si="3"/>
        <v>13091</v>
      </c>
    </row>
    <row r="29" spans="4:10" x14ac:dyDescent="0.25">
      <c r="D29" s="3" t="s">
        <v>13</v>
      </c>
      <c r="E29" s="3">
        <v>54</v>
      </c>
      <c r="F29" s="3">
        <v>69</v>
      </c>
      <c r="G29" s="3">
        <v>142</v>
      </c>
      <c r="H29" s="3">
        <v>64</v>
      </c>
      <c r="I29" s="3">
        <v>66</v>
      </c>
      <c r="J29" s="3">
        <f t="shared" si="3"/>
        <v>395</v>
      </c>
    </row>
    <row r="30" spans="4:10" x14ac:dyDescent="0.25">
      <c r="D30" s="3" t="s">
        <v>14</v>
      </c>
      <c r="E30" s="3">
        <v>20</v>
      </c>
      <c r="F30" s="3">
        <v>30</v>
      </c>
      <c r="G30" s="3">
        <v>18</v>
      </c>
      <c r="H30" s="3">
        <v>15</v>
      </c>
      <c r="I30" s="3">
        <v>21</v>
      </c>
      <c r="J30" s="3">
        <f t="shared" si="3"/>
        <v>104</v>
      </c>
    </row>
    <row r="31" spans="4:10" x14ac:dyDescent="0.25">
      <c r="D31" s="3" t="s">
        <v>15</v>
      </c>
      <c r="E31" s="3">
        <v>182</v>
      </c>
      <c r="F31" s="3">
        <v>98</v>
      </c>
      <c r="G31" s="3">
        <v>94</v>
      </c>
      <c r="H31" s="3">
        <v>171</v>
      </c>
      <c r="I31" s="3">
        <v>168</v>
      </c>
      <c r="J31" s="3">
        <f t="shared" si="3"/>
        <v>713</v>
      </c>
    </row>
    <row r="32" spans="4:10" x14ac:dyDescent="0.25">
      <c r="D32" s="3" t="s">
        <v>16</v>
      </c>
      <c r="E32" s="3">
        <v>26</v>
      </c>
      <c r="F32" s="3">
        <v>29</v>
      </c>
      <c r="G32" s="3">
        <v>17</v>
      </c>
      <c r="H32" s="3">
        <v>11</v>
      </c>
      <c r="I32" s="3">
        <v>18</v>
      </c>
      <c r="J32" s="3">
        <f t="shared" si="3"/>
        <v>101</v>
      </c>
    </row>
    <row r="33" spans="4:10" x14ac:dyDescent="0.25">
      <c r="D33" s="3" t="s">
        <v>17</v>
      </c>
      <c r="E33" s="3">
        <v>31</v>
      </c>
      <c r="F33" s="3">
        <v>21</v>
      </c>
      <c r="G33" s="3">
        <v>21</v>
      </c>
      <c r="H33" s="3">
        <v>26</v>
      </c>
      <c r="I33" s="3">
        <v>33</v>
      </c>
      <c r="J33" s="3">
        <f t="shared" si="3"/>
        <v>132</v>
      </c>
    </row>
    <row r="34" spans="4:10" x14ac:dyDescent="0.25">
      <c r="D34" s="3" t="s">
        <v>18</v>
      </c>
      <c r="E34" s="3">
        <v>219</v>
      </c>
      <c r="F34" s="3">
        <v>101</v>
      </c>
      <c r="G34" s="3">
        <v>81</v>
      </c>
      <c r="H34" s="3">
        <v>236</v>
      </c>
      <c r="I34" s="3">
        <v>226</v>
      </c>
      <c r="J34" s="3">
        <f t="shared" si="3"/>
        <v>863</v>
      </c>
    </row>
    <row r="35" spans="4:10" x14ac:dyDescent="0.25">
      <c r="D35" s="3" t="s">
        <v>19</v>
      </c>
      <c r="E35" s="3">
        <v>4989</v>
      </c>
      <c r="F35" s="3">
        <v>4325</v>
      </c>
      <c r="G35" s="3">
        <v>2695</v>
      </c>
      <c r="H35" s="3">
        <v>5259</v>
      </c>
      <c r="I35" s="3">
        <v>5063</v>
      </c>
      <c r="J35" s="3">
        <f>SUM(E35:I35)</f>
        <v>22331</v>
      </c>
    </row>
    <row r="36" spans="4:10" x14ac:dyDescent="0.25">
      <c r="D36" s="3" t="s">
        <v>20</v>
      </c>
      <c r="E36" s="3">
        <v>3991</v>
      </c>
      <c r="F36" s="3">
        <v>2022</v>
      </c>
      <c r="G36" s="3">
        <v>940</v>
      </c>
      <c r="H36" s="3">
        <v>3296</v>
      </c>
      <c r="I36" s="3">
        <v>3391</v>
      </c>
      <c r="J36" s="3">
        <f t="shared" ref="J36:J43" si="4">SUM(E36:I36)</f>
        <v>13640</v>
      </c>
    </row>
    <row r="37" spans="4:10" x14ac:dyDescent="0.25">
      <c r="D37" s="3" t="s">
        <v>21</v>
      </c>
      <c r="E37" s="3">
        <v>32</v>
      </c>
      <c r="F37" s="3">
        <v>59</v>
      </c>
      <c r="G37" s="3">
        <v>215</v>
      </c>
      <c r="H37" s="3">
        <v>51</v>
      </c>
      <c r="I37" s="3">
        <v>157</v>
      </c>
      <c r="J37" s="3">
        <f t="shared" si="4"/>
        <v>514</v>
      </c>
    </row>
    <row r="38" spans="4:10" x14ac:dyDescent="0.25">
      <c r="D38" s="3" t="s">
        <v>22</v>
      </c>
      <c r="E38" s="3">
        <v>759</v>
      </c>
      <c r="F38" s="3">
        <v>1949</v>
      </c>
      <c r="G38" s="3">
        <v>1392</v>
      </c>
      <c r="H38" s="3">
        <v>1700</v>
      </c>
      <c r="I38" s="3">
        <v>1324</v>
      </c>
      <c r="J38" s="3">
        <f t="shared" si="4"/>
        <v>7124</v>
      </c>
    </row>
    <row r="39" spans="4:10" x14ac:dyDescent="0.25">
      <c r="D39" s="3" t="s">
        <v>23</v>
      </c>
      <c r="E39" s="3">
        <v>4278</v>
      </c>
      <c r="F39" s="3">
        <v>2342</v>
      </c>
      <c r="G39" s="3">
        <v>1293</v>
      </c>
      <c r="H39" s="3">
        <v>3570</v>
      </c>
      <c r="I39" s="3">
        <v>3742</v>
      </c>
      <c r="J39" s="3">
        <f t="shared" si="4"/>
        <v>15225</v>
      </c>
    </row>
    <row r="40" spans="4:10" x14ac:dyDescent="0.25">
      <c r="D40" s="3" t="s">
        <v>24</v>
      </c>
      <c r="E40" s="3">
        <v>8</v>
      </c>
      <c r="F40" s="3">
        <v>72</v>
      </c>
      <c r="G40" s="3">
        <v>0</v>
      </c>
      <c r="H40" s="3">
        <v>9</v>
      </c>
      <c r="I40" s="3">
        <v>24</v>
      </c>
      <c r="J40" s="3">
        <f t="shared" si="4"/>
        <v>113</v>
      </c>
    </row>
    <row r="41" spans="4:10" x14ac:dyDescent="0.25">
      <c r="D41" s="3" t="s">
        <v>25</v>
      </c>
      <c r="E41" s="3">
        <v>123</v>
      </c>
      <c r="F41" s="3">
        <v>215</v>
      </c>
      <c r="G41" s="3">
        <v>23</v>
      </c>
      <c r="H41" s="3">
        <v>148</v>
      </c>
      <c r="I41" s="3">
        <v>75</v>
      </c>
      <c r="J41" s="3">
        <f t="shared" si="4"/>
        <v>584</v>
      </c>
    </row>
    <row r="42" spans="4:10" x14ac:dyDescent="0.25">
      <c r="D42" s="3" t="s">
        <v>26</v>
      </c>
      <c r="E42" s="3">
        <v>0</v>
      </c>
      <c r="F42" s="3">
        <v>6</v>
      </c>
      <c r="G42" s="3">
        <v>22</v>
      </c>
      <c r="H42" s="3">
        <v>51</v>
      </c>
      <c r="I42" s="3">
        <v>0</v>
      </c>
      <c r="J42" s="3">
        <f t="shared" si="4"/>
        <v>79</v>
      </c>
    </row>
    <row r="43" spans="4:10" x14ac:dyDescent="0.25">
      <c r="D43" s="3" t="s">
        <v>27</v>
      </c>
      <c r="E43" s="3">
        <v>56</v>
      </c>
      <c r="F43" s="3">
        <v>19</v>
      </c>
      <c r="G43" s="3">
        <v>51</v>
      </c>
      <c r="H43" s="3">
        <v>2</v>
      </c>
      <c r="I43" s="3">
        <v>0</v>
      </c>
      <c r="J43" s="3">
        <f t="shared" si="4"/>
        <v>128</v>
      </c>
    </row>
  </sheetData>
  <pageMargins left="0.75" right="0.75" top="1" bottom="1" header="0.5" footer="0.5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J10" sqref="J10"/>
    </sheetView>
  </sheetViews>
  <sheetFormatPr defaultColWidth="8.85546875" defaultRowHeight="15" x14ac:dyDescent="0.25"/>
  <cols>
    <col min="2" max="2" width="9" customWidth="1"/>
    <col min="3" max="3" width="14.42578125" style="3" bestFit="1" customWidth="1"/>
  </cols>
  <sheetData>
    <row r="1" spans="1:4" x14ac:dyDescent="0.25">
      <c r="A1" s="1" t="s">
        <v>33</v>
      </c>
      <c r="B1" s="1" t="s">
        <v>34</v>
      </c>
      <c r="C1" s="2" t="s">
        <v>35</v>
      </c>
      <c r="D1" s="1" t="s">
        <v>36</v>
      </c>
    </row>
    <row r="2" spans="1:4" x14ac:dyDescent="0.25">
      <c r="A2" t="s">
        <v>28</v>
      </c>
      <c r="B2" t="s">
        <v>37</v>
      </c>
      <c r="C2" s="3">
        <v>7194.62</v>
      </c>
      <c r="D2" t="s">
        <v>38</v>
      </c>
    </row>
    <row r="3" spans="1:4" x14ac:dyDescent="0.25">
      <c r="A3" t="s">
        <v>28</v>
      </c>
      <c r="C3" s="3">
        <v>7194.62</v>
      </c>
      <c r="D3" t="s">
        <v>39</v>
      </c>
    </row>
    <row r="4" spans="1:4" x14ac:dyDescent="0.25">
      <c r="A4" t="s">
        <v>29</v>
      </c>
      <c r="B4" t="s">
        <v>37</v>
      </c>
      <c r="C4" s="3">
        <v>6946</v>
      </c>
      <c r="D4" t="s">
        <v>38</v>
      </c>
    </row>
    <row r="5" spans="1:4" x14ac:dyDescent="0.25">
      <c r="A5" t="s">
        <v>29</v>
      </c>
      <c r="C5" s="3">
        <v>6946</v>
      </c>
      <c r="D5" t="s">
        <v>39</v>
      </c>
    </row>
    <row r="6" spans="1:4" x14ac:dyDescent="0.25">
      <c r="A6" t="s">
        <v>30</v>
      </c>
      <c r="B6" t="s">
        <v>37</v>
      </c>
      <c r="C6" s="3">
        <v>6525</v>
      </c>
      <c r="D6" t="s">
        <v>38</v>
      </c>
    </row>
    <row r="7" spans="1:4" x14ac:dyDescent="0.25">
      <c r="A7" t="s">
        <v>30</v>
      </c>
      <c r="C7" s="3">
        <v>6525</v>
      </c>
      <c r="D7" t="s">
        <v>39</v>
      </c>
    </row>
    <row r="8" spans="1:4" x14ac:dyDescent="0.25">
      <c r="A8" t="s">
        <v>31</v>
      </c>
      <c r="B8" t="s">
        <v>37</v>
      </c>
      <c r="C8" s="3">
        <v>7055</v>
      </c>
      <c r="D8" t="s">
        <v>38</v>
      </c>
    </row>
    <row r="9" spans="1:4" x14ac:dyDescent="0.25">
      <c r="A9" t="s">
        <v>31</v>
      </c>
      <c r="C9" s="3">
        <v>7055</v>
      </c>
      <c r="D9" t="s">
        <v>39</v>
      </c>
    </row>
    <row r="10" spans="1:4" x14ac:dyDescent="0.25">
      <c r="A10" t="s">
        <v>32</v>
      </c>
      <c r="B10" t="s">
        <v>37</v>
      </c>
      <c r="C10" s="3">
        <v>7017.37</v>
      </c>
      <c r="D10" t="s">
        <v>38</v>
      </c>
    </row>
    <row r="11" spans="1:4" x14ac:dyDescent="0.25">
      <c r="A11" t="s">
        <v>32</v>
      </c>
      <c r="C11" s="3">
        <v>7017.37</v>
      </c>
      <c r="D11" t="s">
        <v>39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workbookViewId="0"/>
  </sheetViews>
  <sheetFormatPr defaultColWidth="8.85546875" defaultRowHeight="15" x14ac:dyDescent="0.25"/>
  <cols>
    <col min="3" max="3" width="11.140625" bestFit="1" customWidth="1"/>
    <col min="4" max="4" width="13.85546875" bestFit="1" customWidth="1"/>
    <col min="5" max="5" width="12.28515625" bestFit="1" customWidth="1"/>
    <col min="6" max="6" width="11.42578125" bestFit="1" customWidth="1"/>
  </cols>
  <sheetData>
    <row r="1" spans="1:7" x14ac:dyDescent="0.25">
      <c r="A1" s="1" t="s">
        <v>0</v>
      </c>
      <c r="B1" s="1" t="s">
        <v>40</v>
      </c>
      <c r="C1" s="1" t="s">
        <v>41</v>
      </c>
      <c r="D1" s="1" t="s">
        <v>42</v>
      </c>
      <c r="E1" s="1" t="s">
        <v>43</v>
      </c>
      <c r="F1" s="1" t="s">
        <v>44</v>
      </c>
      <c r="G1" s="1" t="s">
        <v>45</v>
      </c>
    </row>
    <row r="2" spans="1:7" x14ac:dyDescent="0.25">
      <c r="A2" t="s">
        <v>28</v>
      </c>
      <c r="B2">
        <v>64.099999999999994</v>
      </c>
      <c r="C2">
        <v>57</v>
      </c>
      <c r="D2">
        <v>0.17419999999999999</v>
      </c>
      <c r="E2">
        <v>0.41739999999999999</v>
      </c>
      <c r="F2">
        <v>0.69059999999999999</v>
      </c>
      <c r="G2">
        <v>0.17860000000000001</v>
      </c>
    </row>
    <row r="3" spans="1:7" x14ac:dyDescent="0.25">
      <c r="A3" t="s">
        <v>29</v>
      </c>
      <c r="B3">
        <v>6.4</v>
      </c>
      <c r="C3">
        <v>1</v>
      </c>
      <c r="D3">
        <v>0.3483</v>
      </c>
      <c r="E3">
        <v>0.59019999999999995</v>
      </c>
      <c r="F3">
        <v>0.77390000000000003</v>
      </c>
      <c r="G3">
        <v>0.42770000000000002</v>
      </c>
    </row>
    <row r="4" spans="1:7" x14ac:dyDescent="0.25">
      <c r="A4" t="s">
        <v>30</v>
      </c>
      <c r="B4">
        <v>3.5</v>
      </c>
      <c r="C4">
        <v>0</v>
      </c>
      <c r="D4">
        <v>0.49709999999999999</v>
      </c>
      <c r="E4">
        <v>0.70509999999999995</v>
      </c>
      <c r="F4">
        <v>0.84379999999999999</v>
      </c>
      <c r="G4">
        <v>0.54630000000000001</v>
      </c>
    </row>
    <row r="5" spans="1:7" x14ac:dyDescent="0.25">
      <c r="A5" t="s">
        <v>31</v>
      </c>
      <c r="B5">
        <v>7.8</v>
      </c>
      <c r="C5">
        <v>3</v>
      </c>
      <c r="D5">
        <v>0.53010000000000002</v>
      </c>
      <c r="E5">
        <v>0.72809999999999997</v>
      </c>
      <c r="F5">
        <v>0.87960000000000005</v>
      </c>
      <c r="G5">
        <v>0.48049999999999998</v>
      </c>
    </row>
    <row r="6" spans="1:7" x14ac:dyDescent="0.25">
      <c r="A6" t="s">
        <v>32</v>
      </c>
      <c r="B6">
        <v>27.3</v>
      </c>
      <c r="C6">
        <v>11</v>
      </c>
      <c r="D6">
        <v>0.17829999999999999</v>
      </c>
      <c r="E6">
        <v>0.42230000000000001</v>
      </c>
      <c r="F6">
        <v>0.66400000000000003</v>
      </c>
      <c r="G6">
        <v>0.3977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"/>
  <sheetViews>
    <sheetView workbookViewId="0">
      <selection activeCell="K8" sqref="K8"/>
    </sheetView>
  </sheetViews>
  <sheetFormatPr defaultColWidth="8.85546875" defaultRowHeight="15" x14ac:dyDescent="0.25"/>
  <cols>
    <col min="1" max="1" width="25.140625" bestFit="1" customWidth="1"/>
    <col min="7" max="7" width="8.85546875" style="9"/>
    <col min="9" max="9" width="11" bestFit="1" customWidth="1"/>
  </cols>
  <sheetData>
    <row r="1" spans="1:9" s="9" customFormat="1" ht="15.75" thickBot="1" x14ac:dyDescent="0.3">
      <c r="A1" s="22" t="s">
        <v>51</v>
      </c>
      <c r="B1" s="29">
        <v>1</v>
      </c>
      <c r="C1" s="26">
        <v>2</v>
      </c>
      <c r="D1" s="26">
        <v>3</v>
      </c>
      <c r="E1" s="26">
        <v>4</v>
      </c>
      <c r="F1" s="26">
        <v>5</v>
      </c>
      <c r="G1" s="26" t="s">
        <v>46</v>
      </c>
      <c r="H1" s="16" t="s">
        <v>49</v>
      </c>
      <c r="I1" s="17" t="s">
        <v>50</v>
      </c>
    </row>
    <row r="2" spans="1:9" x14ac:dyDescent="0.25">
      <c r="A2" s="23" t="s">
        <v>52</v>
      </c>
      <c r="B2" s="18">
        <v>7195</v>
      </c>
      <c r="C2" s="23">
        <v>6946</v>
      </c>
      <c r="D2" s="23">
        <v>6525</v>
      </c>
      <c r="E2" s="23">
        <v>7055</v>
      </c>
      <c r="F2" s="23">
        <v>7017</v>
      </c>
      <c r="G2" s="33">
        <v>34738</v>
      </c>
      <c r="H2" s="19">
        <v>6948</v>
      </c>
      <c r="I2" s="20">
        <v>9.64E-2</v>
      </c>
    </row>
    <row r="3" spans="1:9" x14ac:dyDescent="0.25">
      <c r="A3" s="24" t="s">
        <v>47</v>
      </c>
      <c r="B3" s="30">
        <v>247.39999999999964</v>
      </c>
      <c r="C3" s="27">
        <v>-1.6000000000003638</v>
      </c>
      <c r="D3" s="39">
        <v>-422.60000000000036</v>
      </c>
      <c r="E3" s="24">
        <v>107</v>
      </c>
      <c r="F3" s="24">
        <v>69</v>
      </c>
      <c r="G3" s="34"/>
      <c r="H3" s="11"/>
      <c r="I3" s="12"/>
    </row>
    <row r="4" spans="1:9" x14ac:dyDescent="0.25">
      <c r="A4" s="24" t="s">
        <v>48</v>
      </c>
      <c r="B4" s="31">
        <v>3.5609419079970006E-2</v>
      </c>
      <c r="C4" s="38">
        <v>-2.302953537912896E-4</v>
      </c>
      <c r="D4" s="32">
        <v>-6.0826760320110591E-2</v>
      </c>
      <c r="E4" s="32">
        <v>1.5458575623236747E-2</v>
      </c>
      <c r="F4" s="28">
        <v>9.989060970694864E-3</v>
      </c>
      <c r="G4" s="34"/>
      <c r="H4" s="11"/>
      <c r="I4" s="12"/>
    </row>
    <row r="5" spans="1:9" ht="15.75" thickBot="1" x14ac:dyDescent="0.3">
      <c r="A5" s="25" t="s">
        <v>2</v>
      </c>
      <c r="B5" s="13">
        <v>1867</v>
      </c>
      <c r="C5" s="25">
        <v>4305</v>
      </c>
      <c r="D5" s="25">
        <v>5209</v>
      </c>
      <c r="E5" s="25">
        <v>2801</v>
      </c>
      <c r="F5" s="25">
        <v>2484</v>
      </c>
      <c r="G5" s="35">
        <v>16666</v>
      </c>
      <c r="H5" s="14"/>
      <c r="I5" s="15"/>
    </row>
    <row r="6" spans="1:9" x14ac:dyDescent="0.25">
      <c r="A6" s="23" t="s">
        <v>3</v>
      </c>
      <c r="B6" s="18">
        <v>4684</v>
      </c>
      <c r="C6" s="23">
        <v>2191</v>
      </c>
      <c r="D6" s="23">
        <v>874</v>
      </c>
      <c r="E6" s="23">
        <v>3574</v>
      </c>
      <c r="F6" s="23">
        <v>3864</v>
      </c>
      <c r="G6" s="33">
        <v>15187</v>
      </c>
      <c r="H6" s="19"/>
      <c r="I6" s="21"/>
    </row>
    <row r="7" spans="1:9" x14ac:dyDescent="0.25">
      <c r="A7" s="24" t="s">
        <v>4</v>
      </c>
      <c r="B7" s="10">
        <v>62</v>
      </c>
      <c r="C7" s="24">
        <v>88</v>
      </c>
      <c r="D7" s="24">
        <v>172</v>
      </c>
      <c r="E7" s="24">
        <v>79</v>
      </c>
      <c r="F7" s="24">
        <v>79</v>
      </c>
      <c r="G7" s="34">
        <v>480</v>
      </c>
      <c r="H7" s="11"/>
      <c r="I7" s="12"/>
    </row>
    <row r="8" spans="1:9" x14ac:dyDescent="0.25">
      <c r="A8" s="24" t="s">
        <v>5</v>
      </c>
      <c r="B8" s="10">
        <v>22</v>
      </c>
      <c r="C8" s="24">
        <v>33</v>
      </c>
      <c r="D8" s="24">
        <v>19</v>
      </c>
      <c r="E8" s="24">
        <v>15</v>
      </c>
      <c r="F8" s="24">
        <v>21</v>
      </c>
      <c r="G8" s="34">
        <v>110</v>
      </c>
      <c r="H8" s="11"/>
      <c r="I8" s="12"/>
    </row>
    <row r="9" spans="1:9" x14ac:dyDescent="0.25">
      <c r="A9" s="24" t="s">
        <v>6</v>
      </c>
      <c r="B9" s="10">
        <v>200</v>
      </c>
      <c r="C9" s="24">
        <v>115</v>
      </c>
      <c r="D9" s="24">
        <v>98</v>
      </c>
      <c r="E9" s="24">
        <v>186</v>
      </c>
      <c r="F9" s="24">
        <v>181</v>
      </c>
      <c r="G9" s="34">
        <v>780</v>
      </c>
      <c r="H9" s="11"/>
      <c r="I9" s="12"/>
    </row>
    <row r="10" spans="1:9" x14ac:dyDescent="0.25">
      <c r="A10" s="24" t="s">
        <v>7</v>
      </c>
      <c r="B10" s="10">
        <v>26</v>
      </c>
      <c r="C10" s="24">
        <v>29</v>
      </c>
      <c r="D10" s="24">
        <v>18</v>
      </c>
      <c r="E10" s="24">
        <v>11</v>
      </c>
      <c r="F10" s="24">
        <v>24</v>
      </c>
      <c r="G10" s="34">
        <v>108</v>
      </c>
      <c r="H10" s="11"/>
      <c r="I10" s="12"/>
    </row>
    <row r="11" spans="1:9" x14ac:dyDescent="0.25">
      <c r="A11" s="24" t="s">
        <v>8</v>
      </c>
      <c r="B11" s="10">
        <v>35</v>
      </c>
      <c r="C11" s="24">
        <v>21</v>
      </c>
      <c r="D11" s="24">
        <v>25</v>
      </c>
      <c r="E11" s="24">
        <v>35</v>
      </c>
      <c r="F11" s="24">
        <v>46</v>
      </c>
      <c r="G11" s="34">
        <v>162</v>
      </c>
      <c r="H11" s="11"/>
      <c r="I11" s="12"/>
    </row>
    <row r="12" spans="1:9" ht="15.75" thickBot="1" x14ac:dyDescent="0.3">
      <c r="A12" s="25" t="s">
        <v>9</v>
      </c>
      <c r="B12" s="13">
        <v>299</v>
      </c>
      <c r="C12" s="25">
        <v>164</v>
      </c>
      <c r="D12" s="25">
        <v>110</v>
      </c>
      <c r="E12" s="25">
        <v>354</v>
      </c>
      <c r="F12" s="25">
        <v>319</v>
      </c>
      <c r="G12" s="35">
        <v>1246</v>
      </c>
      <c r="H12" s="14"/>
      <c r="I12" s="15"/>
    </row>
    <row r="13" spans="1:9" x14ac:dyDescent="0.25">
      <c r="A13" s="23" t="s">
        <v>10</v>
      </c>
      <c r="B13" s="18">
        <v>6071</v>
      </c>
      <c r="C13" s="23">
        <v>5101</v>
      </c>
      <c r="D13" s="23">
        <v>4454</v>
      </c>
      <c r="E13" s="23">
        <v>5546</v>
      </c>
      <c r="F13" s="23">
        <v>5579</v>
      </c>
      <c r="G13" s="33">
        <v>26751</v>
      </c>
      <c r="H13" s="19"/>
      <c r="I13" s="21"/>
    </row>
    <row r="14" spans="1:9" x14ac:dyDescent="0.25">
      <c r="A14" s="24" t="s">
        <v>11</v>
      </c>
      <c r="B14" s="10">
        <v>1383</v>
      </c>
      <c r="C14" s="24">
        <v>2876</v>
      </c>
      <c r="D14" s="24">
        <v>3386</v>
      </c>
      <c r="E14" s="24">
        <v>1976</v>
      </c>
      <c r="F14" s="24">
        <v>1731</v>
      </c>
      <c r="G14" s="34">
        <v>11352</v>
      </c>
      <c r="H14" s="11"/>
      <c r="I14" s="12"/>
    </row>
    <row r="15" spans="1:9" x14ac:dyDescent="0.25">
      <c r="A15" s="24" t="s">
        <v>12</v>
      </c>
      <c r="B15" s="10">
        <v>4156</v>
      </c>
      <c r="C15" s="24">
        <v>1877</v>
      </c>
      <c r="D15" s="24">
        <v>695</v>
      </c>
      <c r="E15" s="24">
        <v>3047</v>
      </c>
      <c r="F15" s="24">
        <v>3316</v>
      </c>
      <c r="G15" s="34">
        <v>13091</v>
      </c>
      <c r="H15" s="11"/>
      <c r="I15" s="12"/>
    </row>
    <row r="16" spans="1:9" x14ac:dyDescent="0.25">
      <c r="A16" s="24" t="s">
        <v>13</v>
      </c>
      <c r="B16" s="10">
        <v>54</v>
      </c>
      <c r="C16" s="24">
        <v>69</v>
      </c>
      <c r="D16" s="24">
        <v>142</v>
      </c>
      <c r="E16" s="24">
        <v>64</v>
      </c>
      <c r="F16" s="24">
        <v>66</v>
      </c>
      <c r="G16" s="34">
        <v>395</v>
      </c>
      <c r="H16" s="11"/>
      <c r="I16" s="12"/>
    </row>
    <row r="17" spans="1:9" x14ac:dyDescent="0.25">
      <c r="A17" s="24" t="s">
        <v>14</v>
      </c>
      <c r="B17" s="10">
        <v>20</v>
      </c>
      <c r="C17" s="24">
        <v>30</v>
      </c>
      <c r="D17" s="24">
        <v>18</v>
      </c>
      <c r="E17" s="24">
        <v>15</v>
      </c>
      <c r="F17" s="24">
        <v>21</v>
      </c>
      <c r="G17" s="34">
        <v>104</v>
      </c>
      <c r="H17" s="11"/>
      <c r="I17" s="12"/>
    </row>
    <row r="18" spans="1:9" x14ac:dyDescent="0.25">
      <c r="A18" s="24" t="s">
        <v>15</v>
      </c>
      <c r="B18" s="10">
        <v>182</v>
      </c>
      <c r="C18" s="24">
        <v>98</v>
      </c>
      <c r="D18" s="24">
        <v>94</v>
      </c>
      <c r="E18" s="24">
        <v>171</v>
      </c>
      <c r="F18" s="24">
        <v>168</v>
      </c>
      <c r="G18" s="34">
        <v>713</v>
      </c>
      <c r="H18" s="11"/>
      <c r="I18" s="12"/>
    </row>
    <row r="19" spans="1:9" x14ac:dyDescent="0.25">
      <c r="A19" s="24" t="s">
        <v>16</v>
      </c>
      <c r="B19" s="10">
        <v>26</v>
      </c>
      <c r="C19" s="24">
        <v>29</v>
      </c>
      <c r="D19" s="24">
        <v>17</v>
      </c>
      <c r="E19" s="24">
        <v>11</v>
      </c>
      <c r="F19" s="24">
        <v>18</v>
      </c>
      <c r="G19" s="34">
        <v>101</v>
      </c>
      <c r="H19" s="11"/>
      <c r="I19" s="12"/>
    </row>
    <row r="20" spans="1:9" x14ac:dyDescent="0.25">
      <c r="A20" s="24" t="s">
        <v>17</v>
      </c>
      <c r="B20" s="10">
        <v>31</v>
      </c>
      <c r="C20" s="24">
        <v>21</v>
      </c>
      <c r="D20" s="24">
        <v>21</v>
      </c>
      <c r="E20" s="24">
        <v>26</v>
      </c>
      <c r="F20" s="24">
        <v>33</v>
      </c>
      <c r="G20" s="34">
        <v>132</v>
      </c>
      <c r="H20" s="11"/>
      <c r="I20" s="12"/>
    </row>
    <row r="21" spans="1:9" ht="15.75" thickBot="1" x14ac:dyDescent="0.3">
      <c r="A21" s="25" t="s">
        <v>18</v>
      </c>
      <c r="B21" s="13">
        <v>219</v>
      </c>
      <c r="C21" s="25">
        <v>101</v>
      </c>
      <c r="D21" s="25">
        <v>81</v>
      </c>
      <c r="E21" s="25">
        <v>236</v>
      </c>
      <c r="F21" s="25">
        <v>226</v>
      </c>
      <c r="G21" s="35">
        <v>863</v>
      </c>
      <c r="H21" s="14"/>
      <c r="I21" s="15"/>
    </row>
    <row r="22" spans="1:9" x14ac:dyDescent="0.25">
      <c r="A22" s="24" t="s">
        <v>19</v>
      </c>
      <c r="B22" s="10">
        <v>4989</v>
      </c>
      <c r="C22" s="24">
        <v>4325</v>
      </c>
      <c r="D22" s="24">
        <v>2695</v>
      </c>
      <c r="E22" s="24">
        <v>5259</v>
      </c>
      <c r="F22" s="24">
        <v>5063</v>
      </c>
      <c r="G22" s="34">
        <v>22331</v>
      </c>
      <c r="H22" s="11"/>
      <c r="I22" s="12"/>
    </row>
    <row r="23" spans="1:9" x14ac:dyDescent="0.25">
      <c r="A23" s="24" t="s">
        <v>20</v>
      </c>
      <c r="B23" s="10">
        <v>3991</v>
      </c>
      <c r="C23" s="24">
        <v>2022</v>
      </c>
      <c r="D23" s="24">
        <v>940</v>
      </c>
      <c r="E23" s="24">
        <v>3296</v>
      </c>
      <c r="F23" s="24">
        <v>3391</v>
      </c>
      <c r="G23" s="34">
        <v>13640</v>
      </c>
      <c r="H23" s="11"/>
      <c r="I23" s="12"/>
    </row>
    <row r="24" spans="1:9" x14ac:dyDescent="0.25">
      <c r="A24" s="24" t="s">
        <v>21</v>
      </c>
      <c r="B24" s="10">
        <v>32</v>
      </c>
      <c r="C24" s="24">
        <v>59</v>
      </c>
      <c r="D24" s="24">
        <v>215</v>
      </c>
      <c r="E24" s="24">
        <v>51</v>
      </c>
      <c r="F24" s="24">
        <v>157</v>
      </c>
      <c r="G24" s="34">
        <v>514</v>
      </c>
      <c r="H24" s="11"/>
      <c r="I24" s="12"/>
    </row>
    <row r="25" spans="1:9" x14ac:dyDescent="0.25">
      <c r="A25" s="24" t="s">
        <v>22</v>
      </c>
      <c r="B25" s="10">
        <v>759</v>
      </c>
      <c r="C25" s="24">
        <v>1949</v>
      </c>
      <c r="D25" s="24">
        <v>1392</v>
      </c>
      <c r="E25" s="24">
        <v>1700</v>
      </c>
      <c r="F25" s="24">
        <v>1324</v>
      </c>
      <c r="G25" s="34">
        <v>7124</v>
      </c>
      <c r="H25" s="11"/>
      <c r="I25" s="12"/>
    </row>
    <row r="26" spans="1:9" x14ac:dyDescent="0.25">
      <c r="A26" s="24" t="s">
        <v>23</v>
      </c>
      <c r="B26" s="10">
        <v>4278</v>
      </c>
      <c r="C26" s="24">
        <v>2342</v>
      </c>
      <c r="D26" s="24">
        <v>1293</v>
      </c>
      <c r="E26" s="24">
        <v>3570</v>
      </c>
      <c r="F26" s="24">
        <v>3742</v>
      </c>
      <c r="G26" s="34">
        <v>15226</v>
      </c>
      <c r="H26" s="11"/>
      <c r="I26" s="12"/>
    </row>
    <row r="27" spans="1:9" x14ac:dyDescent="0.25">
      <c r="A27" s="24" t="s">
        <v>24</v>
      </c>
      <c r="B27" s="10">
        <v>8</v>
      </c>
      <c r="C27" s="24">
        <v>72</v>
      </c>
      <c r="D27" s="24">
        <v>0</v>
      </c>
      <c r="E27" s="24">
        <v>9</v>
      </c>
      <c r="F27" s="24">
        <v>24</v>
      </c>
      <c r="G27" s="34">
        <v>113</v>
      </c>
      <c r="H27" s="11"/>
      <c r="I27" s="12"/>
    </row>
    <row r="28" spans="1:9" x14ac:dyDescent="0.25">
      <c r="A28" s="24" t="s">
        <v>25</v>
      </c>
      <c r="B28" s="10">
        <v>123</v>
      </c>
      <c r="C28" s="24">
        <v>215</v>
      </c>
      <c r="D28" s="24">
        <v>23</v>
      </c>
      <c r="E28" s="24">
        <v>148</v>
      </c>
      <c r="F28" s="24">
        <v>75</v>
      </c>
      <c r="G28" s="34">
        <v>584</v>
      </c>
      <c r="H28" s="11"/>
      <c r="I28" s="12"/>
    </row>
    <row r="29" spans="1:9" x14ac:dyDescent="0.25">
      <c r="A29" s="24" t="s">
        <v>26</v>
      </c>
      <c r="B29" s="10">
        <v>0</v>
      </c>
      <c r="C29" s="24">
        <v>6</v>
      </c>
      <c r="D29" s="24">
        <v>22</v>
      </c>
      <c r="E29" s="24">
        <v>51</v>
      </c>
      <c r="F29" s="24">
        <v>0</v>
      </c>
      <c r="G29" s="34">
        <v>79</v>
      </c>
      <c r="H29" s="11"/>
      <c r="I29" s="12"/>
    </row>
    <row r="30" spans="1:9" ht="15.75" thickBot="1" x14ac:dyDescent="0.3">
      <c r="A30" s="25" t="s">
        <v>27</v>
      </c>
      <c r="B30" s="13">
        <v>56</v>
      </c>
      <c r="C30" s="25">
        <v>19</v>
      </c>
      <c r="D30" s="25">
        <v>51</v>
      </c>
      <c r="E30" s="25">
        <v>2</v>
      </c>
      <c r="F30" s="25">
        <v>0</v>
      </c>
      <c r="G30" s="35">
        <v>128</v>
      </c>
      <c r="H30" s="14"/>
      <c r="I30" s="15"/>
    </row>
  </sheetData>
  <pageMargins left="0.75" right="0.75" top="1" bottom="1" header="0.5" footer="0.5"/>
  <pageSetup scale="90" fitToHeight="0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Maps</vt:lpstr>
      <vt:lpstr>Populations</vt:lpstr>
      <vt:lpstr>Components</vt:lpstr>
      <vt:lpstr>Compactness</vt:lpstr>
      <vt:lpstr>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Lauren Eckert</dc:creator>
  <cp:lastModifiedBy>Lauren Eckert</cp:lastModifiedBy>
  <cp:lastPrinted>2022-03-17T14:16:21Z</cp:lastPrinted>
  <dcterms:created xsi:type="dcterms:W3CDTF">1900-01-01T08:00:00Z</dcterms:created>
  <dcterms:modified xsi:type="dcterms:W3CDTF">2022-03-17T14:23:10Z</dcterms:modified>
</cp:coreProperties>
</file>